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Desktop/BondingArtifact/misc/"/>
    </mc:Choice>
  </mc:AlternateContent>
  <xr:revisionPtr revIDLastSave="57" documentId="8_{0D538422-AEF4-4C3D-A586-AFBB010A9AAB}" xr6:coauthVersionLast="47" xr6:coauthVersionMax="47" xr10:uidLastSave="{B3EA3156-7900-415A-86E5-D8CFE42BF8B6}"/>
  <bookViews>
    <workbookView xWindow="-120" yWindow="-120" windowWidth="29040" windowHeight="15720" xr2:uid="{340E3CBD-B701-4111-B39B-1D5C19A75810}"/>
  </bookViews>
  <sheets>
    <sheet name="BondingArtifact" sheetId="1" r:id="rId1"/>
    <sheet name="Pillow" sheetId="4" r:id="rId2"/>
    <sheet name="MOTDFrame" sheetId="6" r:id="rId3"/>
    <sheet name="knob" sheetId="7" r:id="rId4"/>
    <sheet name="gems" sheetId="9" r:id="rId5"/>
    <sheet name="gaslight" sheetId="10" r:id="rId6"/>
    <sheet name="ArtifactObsidian" sheetId="12" r:id="rId7"/>
    <sheet name="Obsidian1retopo" sheetId="13" r:id="rId8"/>
    <sheet name="Obsidian2etopo" sheetId="14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E58" i="1"/>
  <c r="E54" i="1"/>
  <c r="F20" i="14" l="1"/>
  <c r="E20" i="14" s="1"/>
  <c r="F18" i="13"/>
  <c r="F24" i="12"/>
  <c r="F10" i="10"/>
  <c r="E10" i="10" s="1"/>
  <c r="F18" i="9"/>
  <c r="F9" i="7"/>
  <c r="E9" i="7" s="1"/>
  <c r="F10" i="6"/>
  <c r="E10" i="6" s="1"/>
  <c r="F8" i="4"/>
  <c r="E8" i="4" s="1"/>
  <c r="E18" i="13"/>
  <c r="E24" i="12"/>
  <c r="E18" i="9"/>
  <c r="D8" i="4"/>
  <c r="F54" i="1"/>
  <c r="F59" i="1"/>
  <c r="F60" i="1"/>
  <c r="F61" i="1"/>
  <c r="F62" i="1"/>
  <c r="E62" i="1" s="1"/>
  <c r="F63" i="1"/>
  <c r="E63" i="1" s="1"/>
  <c r="F64" i="1"/>
  <c r="E64" i="1" s="1"/>
  <c r="F65" i="1"/>
  <c r="E65" i="1" s="1"/>
  <c r="F66" i="1"/>
  <c r="F67" i="1"/>
  <c r="D59" i="1"/>
  <c r="D60" i="1"/>
  <c r="D61" i="1"/>
  <c r="D62" i="1"/>
  <c r="D63" i="1"/>
  <c r="D64" i="1"/>
  <c r="D65" i="1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2" i="14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2" i="13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" i="12"/>
  <c r="D5" i="10"/>
  <c r="D6" i="10"/>
  <c r="D7" i="10"/>
  <c r="D8" i="10"/>
  <c r="D4" i="10"/>
  <c r="D3" i="10"/>
  <c r="D2" i="10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3" i="9"/>
  <c r="D2" i="9"/>
  <c r="D3" i="7"/>
  <c r="D4" i="7"/>
  <c r="D5" i="7"/>
  <c r="D6" i="7"/>
  <c r="D7" i="7"/>
  <c r="D2" i="7"/>
  <c r="D4" i="6"/>
  <c r="D5" i="6"/>
  <c r="D6" i="6"/>
  <c r="D7" i="6"/>
  <c r="D8" i="6"/>
  <c r="D3" i="6"/>
  <c r="D2" i="6"/>
  <c r="D6" i="4"/>
  <c r="D5" i="4"/>
  <c r="D4" i="4"/>
  <c r="D3" i="4"/>
  <c r="D2" i="4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2" i="1"/>
  <c r="D54" i="1" s="1"/>
  <c r="E61" i="1" l="1"/>
  <c r="E60" i="1"/>
  <c r="E59" i="1"/>
  <c r="D66" i="1"/>
  <c r="E66" i="1" s="1"/>
  <c r="D67" i="1"/>
  <c r="E67" i="1" s="1"/>
  <c r="D58" i="1"/>
  <c r="D20" i="14"/>
  <c r="D18" i="13"/>
  <c r="D24" i="12"/>
  <c r="D10" i="10"/>
  <c r="D18" i="9"/>
  <c r="D9" i="7"/>
  <c r="D10" i="6"/>
</calcChain>
</file>

<file path=xl/sharedStrings.xml><?xml version="1.0" encoding="utf-8"?>
<sst xmlns="http://schemas.openxmlformats.org/spreadsheetml/2006/main" count="73" uniqueCount="23">
  <si>
    <t>Date</t>
  </si>
  <si>
    <t>In</t>
  </si>
  <si>
    <t>Out</t>
  </si>
  <si>
    <t>Total</t>
  </si>
  <si>
    <t>Hourly Rate</t>
  </si>
  <si>
    <t>GRAND</t>
  </si>
  <si>
    <t>Pillow</t>
  </si>
  <si>
    <t>MOTDFrame</t>
  </si>
  <si>
    <t>knob</t>
  </si>
  <si>
    <t>gems</t>
  </si>
  <si>
    <t>gaslight</t>
  </si>
  <si>
    <t>ArtifactObsidian</t>
  </si>
  <si>
    <t>OB1retopo</t>
  </si>
  <si>
    <t>OB2retopo</t>
  </si>
  <si>
    <t>HMS</t>
  </si>
  <si>
    <t>Pay</t>
  </si>
  <si>
    <t>hours already in steam</t>
  </si>
  <si>
    <t>hours left</t>
  </si>
  <si>
    <t>minus</t>
  </si>
  <si>
    <t>12:31:30 interrupted, event viewer says rebooted @4:30? It's 7:00 now…</t>
  </si>
  <si>
    <t>I messed up</t>
  </si>
  <si>
    <t>plus</t>
  </si>
  <si>
    <t>yet another hard crash…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</si>
</sst>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h:mm\ AM/PM;@"/>
    <numFmt numFmtId="165" formatCode="yyyy\-mm\-dd;@"/>
    <numFmt numFmtId="166" formatCode="h:mm:ss;@"/>
    <numFmt numFmtId="167" formatCode="dd:hh:mm:ss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0" fontId="2" fillId="0" borderId="0" xfId="0" applyFont="1"/>
    <xf numFmtId="44" fontId="0" fillId="0" borderId="0" xfId="1" applyFont="1"/>
    <xf numFmtId="165" fontId="0" fillId="0" borderId="0" xfId="0" applyNumberFormat="1"/>
    <xf numFmtId="166" fontId="0" fillId="0" borderId="0" xfId="0" applyNumberFormat="1"/>
    <xf numFmtId="46" fontId="2" fillId="0" borderId="0" xfId="0" applyNumberFormat="1" applyFont="1"/>
    <xf numFmtId="46" fontId="0" fillId="0" borderId="0" xfId="0" applyNumberFormat="1"/>
    <xf numFmtId="167" fontId="2" fillId="0" borderId="0" xfId="0" applyNumberFormat="1" applyFont="1"/>
    <xf numFmtId="44" fontId="0" fillId="0" borderId="0" xfId="0" applyNumberFormat="1"/>
    <xf numFmtId="0" fontId="0" fillId="0" borderId="0" xfId="1" applyNumberFormat="1" applyFont="1"/>
    <xf numFmtId="44" fontId="2" fillId="0" borderId="0" xfId="1" applyFont="1"/>
    <xf numFmtId="9" fontId="0" fillId="0" borderId="0" xfId="2" applyFont="1"/>
    <xf numFmtId="21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C003-FCB2-4A04-A97C-96E280D8609C}">
  <dimension ref="A1:N90"/>
  <sheetViews>
    <sheetView tabSelected="1" workbookViewId="0">
      <pane ySplit="1" topLeftCell="A61" activePane="bottomLeft" state="frozen"/>
      <selection pane="bottomLeft" activeCell="F83" sqref="F83"/>
    </sheetView>
  </sheetViews>
  <sheetFormatPr defaultRowHeight="15" x14ac:dyDescent="0.25"/>
  <cols>
    <col min="1" max="1" width="10.7109375" bestFit="1" customWidth="1"/>
    <col min="4" max="4" width="10.7109375" customWidth="1"/>
    <col min="5" max="5" width="11.28515625" bestFit="1" customWidth="1"/>
    <col min="6" max="7" width="10.5703125" bestFit="1" customWidth="1"/>
    <col min="11" max="12" width="11.5703125" bestFit="1" customWidth="1"/>
    <col min="14" max="14" width="11.5703125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4" x14ac:dyDescent="0.25">
      <c r="A2" s="6">
        <v>45109</v>
      </c>
      <c r="B2" s="3">
        <v>0.89128472222222221</v>
      </c>
      <c r="C2" s="3">
        <v>0.90864583333333337</v>
      </c>
      <c r="D2" s="9">
        <f>IF(OR(ISBLANK(C2), ISBLANK(B2)), TIME(0, 15, 0), (C2 - B2) + TIME(0, 15, 0))</f>
        <v>2.7777777777777825E-2</v>
      </c>
    </row>
    <row r="3" spans="1:4" x14ac:dyDescent="0.25">
      <c r="A3" s="6">
        <v>45300</v>
      </c>
      <c r="B3" s="3">
        <v>0.56663194444444442</v>
      </c>
      <c r="C3" s="3">
        <v>0.73920138888888887</v>
      </c>
      <c r="D3" s="9">
        <f t="shared" ref="D3:D52" si="0">IF(OR(ISBLANK(C3), ISBLANK(B3)), TIME(0, 15, 0), (C3 - B3) + TIME(0, 15, 0))</f>
        <v>0.1829861111111111</v>
      </c>
    </row>
    <row r="4" spans="1:4" x14ac:dyDescent="0.25">
      <c r="A4" s="6">
        <v>45301</v>
      </c>
      <c r="B4" s="3">
        <v>0.81490740740740741</v>
      </c>
      <c r="C4" s="3">
        <v>0.82883101851851848</v>
      </c>
      <c r="D4" s="9">
        <f t="shared" si="0"/>
        <v>2.4340277777777732E-2</v>
      </c>
    </row>
    <row r="5" spans="1:4" x14ac:dyDescent="0.25">
      <c r="A5" s="6">
        <v>45302</v>
      </c>
      <c r="B5" s="3">
        <v>0.7048726851851852</v>
      </c>
      <c r="C5" s="7"/>
      <c r="D5" s="9">
        <f t="shared" si="0"/>
        <v>1.0416666666666666E-2</v>
      </c>
    </row>
    <row r="6" spans="1:4" x14ac:dyDescent="0.25">
      <c r="A6" s="6"/>
      <c r="B6" s="3">
        <v>0.78158564814814813</v>
      </c>
      <c r="C6" s="3">
        <v>0.98673611111111115</v>
      </c>
      <c r="D6" s="9">
        <f t="shared" si="0"/>
        <v>0.21556712962962968</v>
      </c>
    </row>
    <row r="7" spans="1:4" x14ac:dyDescent="0.25">
      <c r="A7" s="6">
        <v>45303</v>
      </c>
      <c r="B7" s="3">
        <v>3.7268518518518519E-3</v>
      </c>
      <c r="C7" s="7"/>
      <c r="D7" s="9">
        <f t="shared" si="0"/>
        <v>1.0416666666666666E-2</v>
      </c>
    </row>
    <row r="8" spans="1:4" x14ac:dyDescent="0.25">
      <c r="A8" s="6"/>
      <c r="B8" s="3">
        <v>0.58391203703703709</v>
      </c>
      <c r="C8" s="7"/>
      <c r="D8" s="9">
        <f t="shared" si="0"/>
        <v>1.0416666666666666E-2</v>
      </c>
    </row>
    <row r="9" spans="1:4" x14ac:dyDescent="0.25">
      <c r="A9" s="6"/>
      <c r="B9" s="3">
        <v>0.81538194444444445</v>
      </c>
      <c r="C9" s="7"/>
      <c r="D9" s="9">
        <f t="shared" si="0"/>
        <v>1.0416666666666666E-2</v>
      </c>
    </row>
    <row r="10" spans="1:4" x14ac:dyDescent="0.25">
      <c r="A10" s="6">
        <v>45304</v>
      </c>
      <c r="B10" s="3">
        <v>7.3657407407407408E-2</v>
      </c>
      <c r="C10" s="3">
        <v>8.5243055555555558E-2</v>
      </c>
      <c r="D10" s="9">
        <f t="shared" si="0"/>
        <v>2.2002314814814815E-2</v>
      </c>
    </row>
    <row r="11" spans="1:4" x14ac:dyDescent="0.25">
      <c r="A11" s="6"/>
      <c r="B11" s="3">
        <v>0.56222222222222218</v>
      </c>
      <c r="C11" s="3">
        <v>0.59228009259259262</v>
      </c>
      <c r="D11" s="9">
        <f t="shared" si="0"/>
        <v>4.0474537037037107E-2</v>
      </c>
    </row>
    <row r="12" spans="1:4" x14ac:dyDescent="0.25">
      <c r="A12" s="6">
        <v>45305</v>
      </c>
      <c r="B12" s="3">
        <v>0.66344907407407405</v>
      </c>
      <c r="C12" s="3">
        <v>0.78789351851851852</v>
      </c>
      <c r="D12" s="9">
        <f t="shared" si="0"/>
        <v>0.13486111111111113</v>
      </c>
    </row>
    <row r="13" spans="1:4" x14ac:dyDescent="0.25">
      <c r="A13" s="6"/>
      <c r="B13" s="3">
        <v>0.83475694444444448</v>
      </c>
      <c r="C13" s="3">
        <v>0.88548611111111108</v>
      </c>
      <c r="D13" s="9">
        <f t="shared" si="0"/>
        <v>6.1145833333333267E-2</v>
      </c>
    </row>
    <row r="14" spans="1:4" x14ac:dyDescent="0.25">
      <c r="A14" s="6"/>
      <c r="B14" s="3">
        <v>0.96150462962962968</v>
      </c>
      <c r="C14" s="3">
        <v>0.9863425925925926</v>
      </c>
      <c r="D14" s="9">
        <f t="shared" si="0"/>
        <v>3.5254629629629587E-2</v>
      </c>
    </row>
    <row r="15" spans="1:4" x14ac:dyDescent="0.25">
      <c r="A15" s="6">
        <v>45306</v>
      </c>
      <c r="B15" s="3">
        <v>0.874537037037037</v>
      </c>
      <c r="C15" s="3">
        <v>0.90706018518518516</v>
      </c>
      <c r="D15" s="9">
        <f t="shared" si="0"/>
        <v>4.2939814814814826E-2</v>
      </c>
    </row>
    <row r="16" spans="1:4" x14ac:dyDescent="0.25">
      <c r="A16" s="6">
        <v>45307</v>
      </c>
      <c r="B16" s="3">
        <v>4.4212962962962961E-2</v>
      </c>
      <c r="C16" s="3">
        <v>4.732638888888889E-2</v>
      </c>
      <c r="D16" s="9">
        <f t="shared" si="0"/>
        <v>1.3530092592592595E-2</v>
      </c>
    </row>
    <row r="17" spans="1:4" x14ac:dyDescent="0.25">
      <c r="A17" s="6"/>
      <c r="B17" s="3">
        <v>0.48696759259259259</v>
      </c>
      <c r="C17" s="3">
        <v>0.6607291666666667</v>
      </c>
      <c r="D17" s="9">
        <f t="shared" si="0"/>
        <v>0.18417824074074077</v>
      </c>
    </row>
    <row r="18" spans="1:4" x14ac:dyDescent="0.25">
      <c r="A18" s="6"/>
      <c r="B18" s="3">
        <v>0.74914351851851857</v>
      </c>
      <c r="C18" s="3">
        <v>0.8104513888888889</v>
      </c>
      <c r="D18" s="9">
        <f t="shared" si="0"/>
        <v>7.1724537037037003E-2</v>
      </c>
    </row>
    <row r="19" spans="1:4" x14ac:dyDescent="0.25">
      <c r="A19" s="6"/>
      <c r="B19" s="3">
        <v>0.97167824074074072</v>
      </c>
      <c r="C19" s="7"/>
      <c r="D19" s="9">
        <f t="shared" si="0"/>
        <v>1.0416666666666666E-2</v>
      </c>
    </row>
    <row r="20" spans="1:4" x14ac:dyDescent="0.25">
      <c r="A20" s="6">
        <v>45308</v>
      </c>
      <c r="B20" s="3">
        <v>0.65376157407407409</v>
      </c>
      <c r="C20" s="7"/>
      <c r="D20" s="9">
        <f t="shared" si="0"/>
        <v>1.0416666666666666E-2</v>
      </c>
    </row>
    <row r="21" spans="1:4" x14ac:dyDescent="0.25">
      <c r="A21" s="6"/>
      <c r="B21" s="3">
        <v>0.76396990740740744</v>
      </c>
      <c r="C21" s="3">
        <v>0.8217592592592593</v>
      </c>
      <c r="D21" s="9">
        <f t="shared" si="0"/>
        <v>6.8206018518518527E-2</v>
      </c>
    </row>
    <row r="22" spans="1:4" x14ac:dyDescent="0.25">
      <c r="A22" s="6"/>
      <c r="B22" s="3">
        <v>0.90681712962962968</v>
      </c>
      <c r="C22" s="3">
        <v>0.9332407407407407</v>
      </c>
      <c r="D22" s="9">
        <f t="shared" si="0"/>
        <v>3.6840277777777687E-2</v>
      </c>
    </row>
    <row r="23" spans="1:4" x14ac:dyDescent="0.25">
      <c r="A23" s="6">
        <v>45309</v>
      </c>
      <c r="B23" s="3">
        <v>0.58894675925925921</v>
      </c>
      <c r="C23" s="3">
        <v>0.89143518518518516</v>
      </c>
      <c r="D23" s="9">
        <f t="shared" si="0"/>
        <v>0.31290509259259264</v>
      </c>
    </row>
    <row r="24" spans="1:4" x14ac:dyDescent="0.25">
      <c r="A24" s="6">
        <v>45313</v>
      </c>
      <c r="B24" s="3">
        <v>2.9444444444444443E-2</v>
      </c>
      <c r="C24" s="7"/>
      <c r="D24" s="9">
        <f t="shared" si="0"/>
        <v>1.0416666666666666E-2</v>
      </c>
    </row>
    <row r="25" spans="1:4" x14ac:dyDescent="0.25">
      <c r="A25" s="6"/>
      <c r="B25" s="3">
        <v>0.67921296296296296</v>
      </c>
      <c r="C25" s="3">
        <v>0.94783564814814814</v>
      </c>
      <c r="D25" s="9">
        <f t="shared" si="0"/>
        <v>0.27903935185185186</v>
      </c>
    </row>
    <row r="26" spans="1:4" x14ac:dyDescent="0.25">
      <c r="A26" s="6">
        <v>45314</v>
      </c>
      <c r="B26" s="3">
        <v>0.5338194444444444</v>
      </c>
      <c r="C26" s="3">
        <v>0.60203703703703704</v>
      </c>
      <c r="D26" s="9">
        <f t="shared" si="0"/>
        <v>7.8634259259259306E-2</v>
      </c>
    </row>
    <row r="27" spans="1:4" x14ac:dyDescent="0.25">
      <c r="A27" s="6">
        <v>45341</v>
      </c>
      <c r="B27" s="3">
        <v>0.78604166666666664</v>
      </c>
      <c r="C27" s="7"/>
      <c r="D27" s="9">
        <f t="shared" si="0"/>
        <v>1.0416666666666666E-2</v>
      </c>
    </row>
    <row r="28" spans="1:4" x14ac:dyDescent="0.25">
      <c r="A28" s="6"/>
      <c r="B28" s="3">
        <v>0.9049652777777778</v>
      </c>
      <c r="C28" s="7"/>
      <c r="D28" s="9">
        <f t="shared" si="0"/>
        <v>1.0416666666666666E-2</v>
      </c>
    </row>
    <row r="29" spans="1:4" x14ac:dyDescent="0.25">
      <c r="A29" s="6">
        <v>45342</v>
      </c>
      <c r="B29" s="3">
        <v>0.3556597222222222</v>
      </c>
      <c r="C29" s="3">
        <v>0.41623842592592591</v>
      </c>
      <c r="D29" s="9">
        <f t="shared" si="0"/>
        <v>7.0995370370370389E-2</v>
      </c>
    </row>
    <row r="30" spans="1:4" x14ac:dyDescent="0.25">
      <c r="A30" s="6"/>
      <c r="B30" s="3">
        <v>0.51527777777777772</v>
      </c>
      <c r="C30" s="3">
        <v>0.77042824074074079</v>
      </c>
      <c r="D30" s="9">
        <f t="shared" si="0"/>
        <v>0.26556712962962975</v>
      </c>
    </row>
    <row r="31" spans="1:4" x14ac:dyDescent="0.25">
      <c r="A31" s="6">
        <v>45369</v>
      </c>
      <c r="B31" s="3">
        <v>0.57696759259259256</v>
      </c>
      <c r="C31" s="3">
        <v>0.93243055555555554</v>
      </c>
      <c r="D31" s="9">
        <f t="shared" si="0"/>
        <v>0.36587962962962967</v>
      </c>
    </row>
    <row r="32" spans="1:4" x14ac:dyDescent="0.25">
      <c r="A32" s="6">
        <v>45375</v>
      </c>
      <c r="B32" s="3">
        <v>0.65229166666666671</v>
      </c>
      <c r="C32" s="3">
        <v>0.65756944444444443</v>
      </c>
      <c r="D32" s="9">
        <f t="shared" si="0"/>
        <v>1.5694444444444379E-2</v>
      </c>
    </row>
    <row r="33" spans="1:6" x14ac:dyDescent="0.25">
      <c r="A33" s="6">
        <v>45384</v>
      </c>
      <c r="B33" s="3">
        <v>0.56374999999999997</v>
      </c>
      <c r="C33" s="3">
        <v>0.60717592592592595</v>
      </c>
      <c r="D33" s="9">
        <f t="shared" si="0"/>
        <v>5.3842592592592643E-2</v>
      </c>
    </row>
    <row r="34" spans="1:6" x14ac:dyDescent="0.25">
      <c r="A34" s="6">
        <v>45391</v>
      </c>
      <c r="B34" s="3">
        <v>0.80204861111111114</v>
      </c>
      <c r="C34" s="3">
        <v>0.80563657407407407</v>
      </c>
      <c r="D34" s="9">
        <f t="shared" si="0"/>
        <v>1.4004629629629598E-2</v>
      </c>
    </row>
    <row r="35" spans="1:6" x14ac:dyDescent="0.25">
      <c r="A35" s="6">
        <v>45392</v>
      </c>
      <c r="B35" s="3">
        <v>0.54234953703703703</v>
      </c>
      <c r="C35" s="3">
        <v>0.55562500000000004</v>
      </c>
      <c r="D35" s="9">
        <f t="shared" si="0"/>
        <v>2.3692129629629667E-2</v>
      </c>
    </row>
    <row r="36" spans="1:6" x14ac:dyDescent="0.25">
      <c r="A36" s="6"/>
      <c r="B36" s="3">
        <v>0.67918981481481477</v>
      </c>
      <c r="C36" s="3">
        <v>0.71520833333333333</v>
      </c>
      <c r="D36" s="9">
        <f t="shared" si="0"/>
        <v>4.6435185185185225E-2</v>
      </c>
    </row>
    <row r="37" spans="1:6" x14ac:dyDescent="0.25">
      <c r="A37" s="6">
        <v>45393</v>
      </c>
      <c r="B37" s="3">
        <v>0.57260416666666669</v>
      </c>
      <c r="C37" s="3">
        <v>0.60479166666666662</v>
      </c>
      <c r="D37" s="9">
        <f t="shared" si="0"/>
        <v>4.2604166666666589E-2</v>
      </c>
    </row>
    <row r="38" spans="1:6" x14ac:dyDescent="0.25">
      <c r="A38" s="6"/>
      <c r="B38" s="3">
        <v>0.74086805555555557</v>
      </c>
      <c r="C38" s="3">
        <v>0.81541666666666668</v>
      </c>
      <c r="D38" s="9">
        <f t="shared" si="0"/>
        <v>8.4965277777777778E-2</v>
      </c>
    </row>
    <row r="39" spans="1:6" x14ac:dyDescent="0.25">
      <c r="A39" s="6"/>
      <c r="B39" s="3">
        <v>0.87853009259259263</v>
      </c>
      <c r="C39" s="7"/>
      <c r="D39" s="9">
        <f t="shared" si="0"/>
        <v>1.0416666666666666E-2</v>
      </c>
    </row>
    <row r="40" spans="1:6" x14ac:dyDescent="0.25">
      <c r="A40" s="6">
        <v>45395</v>
      </c>
      <c r="B40" s="3">
        <v>0.97894675925925922</v>
      </c>
      <c r="C40" s="3">
        <v>0.99025462962962962</v>
      </c>
      <c r="D40" s="9">
        <f t="shared" si="0"/>
        <v>2.1724537037037063E-2</v>
      </c>
    </row>
    <row r="41" spans="1:6" x14ac:dyDescent="0.25">
      <c r="A41" s="6">
        <v>45445</v>
      </c>
      <c r="B41" s="3">
        <v>0.90749999999999997</v>
      </c>
      <c r="C41" s="3">
        <v>0.99313657407407407</v>
      </c>
      <c r="D41" s="9">
        <f t="shared" si="0"/>
        <v>9.6053240740740772E-2</v>
      </c>
    </row>
    <row r="42" spans="1:6" x14ac:dyDescent="0.25">
      <c r="B42" s="3">
        <v>3.4895833333333334E-2</v>
      </c>
      <c r="C42" s="3"/>
      <c r="D42" s="9">
        <f t="shared" si="0"/>
        <v>1.0416666666666666E-2</v>
      </c>
    </row>
    <row r="43" spans="1:6" x14ac:dyDescent="0.25">
      <c r="A43" s="6">
        <v>45446</v>
      </c>
      <c r="B43" s="3">
        <v>0.76349537037037041</v>
      </c>
      <c r="C43" s="3">
        <v>0.8568634259259259</v>
      </c>
      <c r="D43" s="9">
        <f t="shared" si="0"/>
        <v>0.10378472222222217</v>
      </c>
    </row>
    <row r="44" spans="1:6" x14ac:dyDescent="0.25">
      <c r="A44" s="6"/>
      <c r="B44" s="3">
        <v>0.960474537037037</v>
      </c>
      <c r="C44" s="3">
        <v>0.9692708333333333</v>
      </c>
      <c r="D44" s="9">
        <f t="shared" si="0"/>
        <v>1.9212962962962966E-2</v>
      </c>
    </row>
    <row r="45" spans="1:6" x14ac:dyDescent="0.25">
      <c r="A45" s="6">
        <v>45447</v>
      </c>
      <c r="B45" s="3">
        <v>0.49725694444444446</v>
      </c>
      <c r="C45" s="7"/>
      <c r="D45" s="9">
        <f t="shared" si="0"/>
        <v>1.0416666666666666E-2</v>
      </c>
      <c r="F45" s="2"/>
    </row>
    <row r="46" spans="1:6" x14ac:dyDescent="0.25">
      <c r="A46" s="6">
        <v>45502</v>
      </c>
      <c r="B46" s="3">
        <v>0.69796296296296301</v>
      </c>
      <c r="C46" s="3">
        <v>0.79399305555555555</v>
      </c>
      <c r="D46" s="9">
        <f t="shared" si="0"/>
        <v>0.10644675925925921</v>
      </c>
    </row>
    <row r="47" spans="1:6" x14ac:dyDescent="0.25">
      <c r="A47" s="6">
        <v>45518</v>
      </c>
      <c r="B47" s="3">
        <v>0.44491898148148146</v>
      </c>
      <c r="C47" s="3">
        <v>0.5653125</v>
      </c>
      <c r="D47" s="9">
        <f t="shared" si="0"/>
        <v>0.1308101851851852</v>
      </c>
    </row>
    <row r="48" spans="1:6" x14ac:dyDescent="0.25">
      <c r="A48" s="6"/>
      <c r="B48" s="3">
        <v>0.71437499999999998</v>
      </c>
      <c r="C48" s="3">
        <v>0.75387731481481479</v>
      </c>
      <c r="D48" s="9">
        <f t="shared" si="0"/>
        <v>4.9918981481481474E-2</v>
      </c>
    </row>
    <row r="49" spans="1:14" x14ac:dyDescent="0.25">
      <c r="A49" s="6">
        <v>45525</v>
      </c>
      <c r="B49" s="3">
        <v>0.52724537037037034</v>
      </c>
      <c r="C49" s="7"/>
      <c r="D49" s="9">
        <f t="shared" si="0"/>
        <v>1.0416666666666666E-2</v>
      </c>
    </row>
    <row r="50" spans="1:14" x14ac:dyDescent="0.25">
      <c r="A50" s="6">
        <v>45616</v>
      </c>
      <c r="B50" s="3">
        <v>0.39096064814814813</v>
      </c>
      <c r="C50" s="3">
        <v>0.63012731481481477</v>
      </c>
      <c r="D50" s="9">
        <f t="shared" si="0"/>
        <v>0.2495833333333333</v>
      </c>
    </row>
    <row r="51" spans="1:14" x14ac:dyDescent="0.25">
      <c r="A51" s="6">
        <v>45644</v>
      </c>
      <c r="B51" s="3">
        <v>0.37695601851851851</v>
      </c>
      <c r="C51" s="7"/>
      <c r="D51" s="9">
        <f t="shared" si="0"/>
        <v>1.0416666666666666E-2</v>
      </c>
    </row>
    <row r="52" spans="1:14" x14ac:dyDescent="0.25">
      <c r="A52" s="6">
        <v>45665</v>
      </c>
      <c r="B52" s="3">
        <v>0.75938657407407406</v>
      </c>
      <c r="C52" s="7"/>
      <c r="D52" s="9">
        <f t="shared" si="0"/>
        <v>1.0416666666666666E-2</v>
      </c>
    </row>
    <row r="53" spans="1:14" x14ac:dyDescent="0.25">
      <c r="A53" s="6"/>
      <c r="B53" s="3"/>
      <c r="C53" s="3"/>
      <c r="D53" s="9"/>
      <c r="E53" s="4" t="s">
        <v>15</v>
      </c>
      <c r="F53" s="4" t="s">
        <v>4</v>
      </c>
    </row>
    <row r="54" spans="1:14" x14ac:dyDescent="0.25">
      <c r="A54" s="1"/>
      <c r="C54" s="4" t="s">
        <v>3</v>
      </c>
      <c r="D54" s="8">
        <f>SUM(D2:D53)</f>
        <v>3.749872685185184</v>
      </c>
      <c r="E54" s="13">
        <f>D54*F54*24</f>
        <v>2249.9236111111104</v>
      </c>
      <c r="F54" s="11">
        <f>F58</f>
        <v>25</v>
      </c>
    </row>
    <row r="55" spans="1:14" x14ac:dyDescent="0.25">
      <c r="A55" s="1"/>
    </row>
    <row r="56" spans="1:14" x14ac:dyDescent="0.25">
      <c r="A56" s="1"/>
    </row>
    <row r="57" spans="1:14" x14ac:dyDescent="0.25">
      <c r="A57" s="1"/>
    </row>
    <row r="58" spans="1:14" x14ac:dyDescent="0.25">
      <c r="C58" t="s">
        <v>6</v>
      </c>
      <c r="D58" s="9">
        <f>Pillow!D8</f>
        <v>0.28577546296296297</v>
      </c>
      <c r="E58" s="5">
        <f t="shared" ref="E58:E67" si="1">D58*F58*24</f>
        <v>171.46527777777777</v>
      </c>
      <c r="F58" s="5">
        <v>25</v>
      </c>
      <c r="K58" s="12"/>
      <c r="M58" s="5"/>
      <c r="N58" s="11"/>
    </row>
    <row r="59" spans="1:14" x14ac:dyDescent="0.25">
      <c r="C59" t="s">
        <v>7</v>
      </c>
      <c r="D59" s="9">
        <f>MOTDFrame!D10</f>
        <v>0.42180555555555543</v>
      </c>
      <c r="E59" s="5">
        <f t="shared" si="1"/>
        <v>253.08333333333326</v>
      </c>
      <c r="F59" s="11">
        <f>F58</f>
        <v>25</v>
      </c>
      <c r="L59" s="14"/>
    </row>
    <row r="60" spans="1:14" x14ac:dyDescent="0.25">
      <c r="C60" t="s">
        <v>8</v>
      </c>
      <c r="D60" s="9">
        <f>knob!D9</f>
        <v>0.39998842592592598</v>
      </c>
      <c r="E60" s="5">
        <f t="shared" si="1"/>
        <v>239.99305555555557</v>
      </c>
      <c r="F60" s="11">
        <f>F58</f>
        <v>25</v>
      </c>
    </row>
    <row r="61" spans="1:14" x14ac:dyDescent="0.25">
      <c r="C61" t="s">
        <v>9</v>
      </c>
      <c r="D61" s="9">
        <f>gems!D18</f>
        <v>0.98715277777777766</v>
      </c>
      <c r="E61" s="5">
        <f t="shared" si="1"/>
        <v>592.29166666666663</v>
      </c>
      <c r="F61" s="11">
        <f>F58</f>
        <v>25</v>
      </c>
    </row>
    <row r="62" spans="1:14" x14ac:dyDescent="0.25">
      <c r="C62" t="s">
        <v>10</v>
      </c>
      <c r="D62" s="9">
        <f>gaslight!D10</f>
        <v>0.37870370370370382</v>
      </c>
      <c r="E62" s="5">
        <f t="shared" si="1"/>
        <v>227.22222222222229</v>
      </c>
      <c r="F62" s="11">
        <f>F58</f>
        <v>25</v>
      </c>
    </row>
    <row r="63" spans="1:14" x14ac:dyDescent="0.25">
      <c r="C63" t="s">
        <v>11</v>
      </c>
      <c r="D63" s="9">
        <f>ArtifactObsidian!D24</f>
        <v>1.6042824074074078</v>
      </c>
      <c r="E63" s="5">
        <f t="shared" si="1"/>
        <v>962.5694444444448</v>
      </c>
      <c r="F63" s="11">
        <f>F58</f>
        <v>25</v>
      </c>
      <c r="H63" s="4"/>
      <c r="I63" s="4"/>
      <c r="J63" s="4"/>
    </row>
    <row r="64" spans="1:14" x14ac:dyDescent="0.25">
      <c r="C64" t="s">
        <v>12</v>
      </c>
      <c r="D64" s="9">
        <f>Obsidian1retopo!D18</f>
        <v>1.7393171296296297</v>
      </c>
      <c r="E64" s="5">
        <f t="shared" si="1"/>
        <v>1043.5902777777778</v>
      </c>
      <c r="F64" s="11">
        <f>F58</f>
        <v>25</v>
      </c>
      <c r="I64" s="2"/>
      <c r="J64" s="2"/>
    </row>
    <row r="65" spans="3:8" x14ac:dyDescent="0.25">
      <c r="C65" t="s">
        <v>13</v>
      </c>
      <c r="D65" s="9">
        <f>Obsidian2etopo!D20</f>
        <v>1.9893865740740739</v>
      </c>
      <c r="E65" s="5">
        <f t="shared" si="1"/>
        <v>1193.6319444444443</v>
      </c>
      <c r="F65" s="11">
        <f>F58</f>
        <v>25</v>
      </c>
      <c r="H65" s="2"/>
    </row>
    <row r="66" spans="3:8" x14ac:dyDescent="0.25">
      <c r="C66" s="4" t="s">
        <v>5</v>
      </c>
      <c r="D66" s="10">
        <f>SUM(D54,Pillow!D8,MOTDFrame!D10,knob!D9,gems!D18,gaslight!D10,ArtifactObsidian!D24,Obsidian1retopo!D18,Obsidian2etopo!D20)</f>
        <v>11.556284722222221</v>
      </c>
      <c r="E66" s="13">
        <f t="shared" si="1"/>
        <v>6933.770833333333</v>
      </c>
      <c r="F66" s="5">
        <f>F58</f>
        <v>25</v>
      </c>
    </row>
    <row r="67" spans="3:8" x14ac:dyDescent="0.25">
      <c r="D67" s="8">
        <f>SUM(D54,Pillow!D8,MOTDFrame!D10,knob!D9,gems!D18,gaslight!D10,ArtifactObsidian!D24,Obsidian1retopo!D18,Obsidian2etopo!D20)</f>
        <v>11.556284722222221</v>
      </c>
      <c r="E67" s="13">
        <f t="shared" si="1"/>
        <v>6933.770833333333</v>
      </c>
      <c r="F67" s="11">
        <f>F58</f>
        <v>25</v>
      </c>
    </row>
    <row r="68" spans="3:8" x14ac:dyDescent="0.25">
      <c r="C68" t="s">
        <v>16</v>
      </c>
      <c r="D68">
        <v>110</v>
      </c>
    </row>
    <row r="69" spans="3:8" x14ac:dyDescent="0.25">
      <c r="C69" t="s">
        <v>17</v>
      </c>
      <c r="D69" s="9">
        <f>D67+SUM(E71:E84)-SUM(D71:D91)</f>
        <v>-8.1956018518519969E-2</v>
      </c>
    </row>
    <row r="70" spans="3:8" x14ac:dyDescent="0.25">
      <c r="D70" t="s">
        <v>18</v>
      </c>
      <c r="E70" t="s">
        <v>21</v>
      </c>
    </row>
    <row r="71" spans="3:8" x14ac:dyDescent="0.25">
      <c r="D71" s="9">
        <v>0.32663194444444443</v>
      </c>
      <c r="E71" s="15">
        <v>0.375</v>
      </c>
    </row>
    <row r="72" spans="3:8" x14ac:dyDescent="0.25">
      <c r="D72" s="15">
        <v>0.70200231481481479</v>
      </c>
      <c r="E72" s="15">
        <v>2.0833333333333332E-2</v>
      </c>
    </row>
    <row r="73" spans="3:8" x14ac:dyDescent="0.25">
      <c r="D73" s="15">
        <v>0.94329861111111113</v>
      </c>
      <c r="E73" s="15">
        <v>4.1666666666666664E-2</v>
      </c>
    </row>
    <row r="74" spans="3:8" x14ac:dyDescent="0.25">
      <c r="D74" s="15">
        <v>0.23298611111111112</v>
      </c>
      <c r="E74" s="15">
        <v>9.5138888888888884E-2</v>
      </c>
    </row>
    <row r="75" spans="3:8" x14ac:dyDescent="0.25">
      <c r="D75" s="15">
        <v>0.46550925925925923</v>
      </c>
    </row>
    <row r="76" spans="3:8" x14ac:dyDescent="0.25">
      <c r="D76" s="15">
        <v>0.40892361111111108</v>
      </c>
    </row>
    <row r="77" spans="3:8" x14ac:dyDescent="0.25">
      <c r="D77" s="15">
        <v>0.58714120370370371</v>
      </c>
    </row>
    <row r="78" spans="3:8" x14ac:dyDescent="0.25">
      <c r="C78" t="s">
        <v>19</v>
      </c>
      <c r="D78" s="15">
        <v>0.41701388888888891</v>
      </c>
    </row>
    <row r="79" spans="3:8" x14ac:dyDescent="0.25">
      <c r="D79" s="15">
        <v>0.76820601851851855</v>
      </c>
    </row>
    <row r="80" spans="3:8" x14ac:dyDescent="0.25">
      <c r="C80" t="s">
        <v>20</v>
      </c>
      <c r="D80" s="15">
        <v>0.875</v>
      </c>
    </row>
    <row r="81" spans="3:4" x14ac:dyDescent="0.25">
      <c r="D81" s="9">
        <v>1.0816550925925925</v>
      </c>
    </row>
    <row r="82" spans="3:4" x14ac:dyDescent="0.25">
      <c r="D82" s="15">
        <v>0.14465277777777777</v>
      </c>
    </row>
    <row r="83" spans="3:4" x14ac:dyDescent="0.25">
      <c r="D83" s="15">
        <v>0.32013888888888886</v>
      </c>
    </row>
    <row r="84" spans="3:4" x14ac:dyDescent="0.25">
      <c r="D84" s="9">
        <v>1.2033680555555555</v>
      </c>
    </row>
    <row r="85" spans="3:4" x14ac:dyDescent="0.25">
      <c r="D85" s="15">
        <v>0.74241898148148144</v>
      </c>
    </row>
    <row r="86" spans="3:4" x14ac:dyDescent="0.25">
      <c r="D86" s="15">
        <v>0.68265046296296295</v>
      </c>
    </row>
    <row r="87" spans="3:4" x14ac:dyDescent="0.25">
      <c r="C87" t="s">
        <v>22</v>
      </c>
      <c r="D87" s="15">
        <v>0.65883101851851855</v>
      </c>
    </row>
    <row r="88" spans="3:4" x14ac:dyDescent="0.25">
      <c r="D88" s="15">
        <v>0.55949074074074079</v>
      </c>
    </row>
    <row r="89" spans="3:4" x14ac:dyDescent="0.25">
      <c r="D89" s="15">
        <v>0.8349537037037037</v>
      </c>
    </row>
    <row r="90" spans="3:4" x14ac:dyDescent="0.25">
      <c r="D90" s="15">
        <v>0.21600694444444443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0D272-2FC4-479A-9F9C-DAA4B0CD6AC0}">
  <dimension ref="A1:F19"/>
  <sheetViews>
    <sheetView workbookViewId="0">
      <pane ySplit="1" topLeftCell="A2" activePane="bottomLeft" state="frozen"/>
      <selection pane="bottomLeft" activeCell="F8" sqref="F8"/>
    </sheetView>
  </sheetViews>
  <sheetFormatPr defaultRowHeight="15" x14ac:dyDescent="0.25"/>
  <cols>
    <col min="1" max="1" width="10.7109375" bestFit="1" customWidth="1"/>
    <col min="4" max="4" width="9.140625" customWidth="1"/>
    <col min="10" max="10" width="11.57031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6" x14ac:dyDescent="0.25">
      <c r="A2" s="1">
        <v>45314</v>
      </c>
      <c r="B2" s="3">
        <v>0.61984953703703705</v>
      </c>
      <c r="C2" s="3">
        <v>0.69930555555555551</v>
      </c>
      <c r="D2" s="9">
        <f t="shared" ref="D2:D6" si="0">IF(OR(ISBLANK(C2), ISBLANK(B2)), TIME(0, 15, 0), (C2 - B2) + TIME(0, 15, 0))</f>
        <v>8.9872685185185139E-2</v>
      </c>
    </row>
    <row r="3" spans="1:6" x14ac:dyDescent="0.25">
      <c r="A3" s="1">
        <v>45315</v>
      </c>
      <c r="B3" s="3">
        <v>0.81037037037037041</v>
      </c>
      <c r="C3" s="3">
        <v>0.83680555555555558</v>
      </c>
      <c r="D3" s="9">
        <f t="shared" si="0"/>
        <v>3.6851851851851837E-2</v>
      </c>
    </row>
    <row r="4" spans="1:6" x14ac:dyDescent="0.25">
      <c r="A4" s="1">
        <v>45341</v>
      </c>
      <c r="B4" s="3">
        <v>0.78099537037037037</v>
      </c>
      <c r="C4" s="3">
        <v>0.90030092592592592</v>
      </c>
      <c r="D4" s="9">
        <f t="shared" si="0"/>
        <v>0.12972222222222221</v>
      </c>
    </row>
    <row r="5" spans="1:6" x14ac:dyDescent="0.25">
      <c r="A5" s="1">
        <v>45342</v>
      </c>
      <c r="B5" s="3">
        <v>0.38795138888888892</v>
      </c>
      <c r="C5" s="3"/>
      <c r="D5" s="9">
        <f t="shared" si="0"/>
        <v>1.0416666666666666E-2</v>
      </c>
    </row>
    <row r="6" spans="1:6" x14ac:dyDescent="0.25">
      <c r="A6" s="1"/>
      <c r="B6" s="3">
        <v>0.71082175925925928</v>
      </c>
      <c r="C6" s="3">
        <v>0.71931712962962968</v>
      </c>
      <c r="D6" s="9">
        <f t="shared" si="0"/>
        <v>1.8912037037037067E-2</v>
      </c>
    </row>
    <row r="7" spans="1:6" x14ac:dyDescent="0.25">
      <c r="A7" s="6"/>
      <c r="B7" s="3"/>
      <c r="C7" s="3"/>
      <c r="D7" s="9"/>
      <c r="E7" s="4" t="s">
        <v>15</v>
      </c>
      <c r="F7" s="4" t="s">
        <v>4</v>
      </c>
    </row>
    <row r="8" spans="1:6" x14ac:dyDescent="0.25">
      <c r="A8" s="1"/>
      <c r="C8" s="4" t="s">
        <v>3</v>
      </c>
      <c r="D8" s="8">
        <f>SUM(D2:D7)</f>
        <v>0.28577546296296297</v>
      </c>
      <c r="E8" s="13">
        <f>D8*F8*24</f>
        <v>171.46527777777777</v>
      </c>
      <c r="F8" s="5">
        <f>BondingArtifact!F58</f>
        <v>25</v>
      </c>
    </row>
    <row r="9" spans="1:6" x14ac:dyDescent="0.25">
      <c r="A9" s="1"/>
    </row>
    <row r="10" spans="1:6" x14ac:dyDescent="0.25">
      <c r="A10" s="1"/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C441-369E-485B-B5DD-46CA74C376E6}">
  <dimension ref="A1:F21"/>
  <sheetViews>
    <sheetView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10.7109375" bestFit="1" customWidth="1"/>
    <col min="4" max="4" width="9.140625" customWidth="1"/>
    <col min="10" max="10" width="11.57031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6" x14ac:dyDescent="0.25">
      <c r="A2" s="1">
        <v>45502</v>
      </c>
      <c r="B2" s="3">
        <v>0.77947916666666661</v>
      </c>
      <c r="C2" s="3"/>
      <c r="D2" s="9">
        <f t="shared" ref="D2:D8" si="0">IF(OR(ISBLANK(C2), ISBLANK(B2)), TIME(0, 15, 0), (C2 - B2) + TIME(0, 15, 0))</f>
        <v>1.0416666666666666E-2</v>
      </c>
    </row>
    <row r="3" spans="1:6" x14ac:dyDescent="0.25">
      <c r="A3" s="1">
        <v>45503</v>
      </c>
      <c r="B3" s="3">
        <v>0.71577546296296302</v>
      </c>
      <c r="C3" s="3">
        <v>0.7472685185185185</v>
      </c>
      <c r="D3" s="9">
        <f t="shared" si="0"/>
        <v>4.1909722222222147E-2</v>
      </c>
    </row>
    <row r="4" spans="1:6" x14ac:dyDescent="0.25">
      <c r="A4" s="1">
        <v>45514</v>
      </c>
      <c r="B4" s="3">
        <v>0.58246527777777779</v>
      </c>
      <c r="C4" s="3">
        <v>0.70196759259259256</v>
      </c>
      <c r="D4" s="9">
        <f t="shared" si="0"/>
        <v>0.12991898148148143</v>
      </c>
    </row>
    <row r="5" spans="1:6" x14ac:dyDescent="0.25">
      <c r="A5" s="1">
        <v>45515</v>
      </c>
      <c r="B5" s="3">
        <v>0.49576388888888889</v>
      </c>
      <c r="C5" s="3">
        <v>0.55625000000000002</v>
      </c>
      <c r="D5" s="9">
        <f t="shared" si="0"/>
        <v>7.0902777777777801E-2</v>
      </c>
    </row>
    <row r="6" spans="1:6" x14ac:dyDescent="0.25">
      <c r="A6" s="1">
        <v>45516</v>
      </c>
      <c r="B6" s="3">
        <v>0.29319444444444442</v>
      </c>
      <c r="C6" s="3">
        <v>0.42199074074074072</v>
      </c>
      <c r="D6" s="9">
        <f t="shared" si="0"/>
        <v>0.13921296296296296</v>
      </c>
    </row>
    <row r="7" spans="1:6" x14ac:dyDescent="0.25">
      <c r="A7" s="1"/>
      <c r="B7" s="3">
        <v>0.52835648148148151</v>
      </c>
      <c r="C7" s="3">
        <v>0.53221064814814811</v>
      </c>
      <c r="D7" s="9">
        <f t="shared" si="0"/>
        <v>1.4270833333333269E-2</v>
      </c>
    </row>
    <row r="8" spans="1:6" x14ac:dyDescent="0.25">
      <c r="A8" s="1"/>
      <c r="B8" s="3">
        <v>0.58829861111111115</v>
      </c>
      <c r="C8" s="3">
        <v>0.59305555555555556</v>
      </c>
      <c r="D8" s="9">
        <f t="shared" si="0"/>
        <v>1.5173611111111077E-2</v>
      </c>
    </row>
    <row r="9" spans="1:6" x14ac:dyDescent="0.25">
      <c r="A9" s="6"/>
      <c r="B9" s="3"/>
      <c r="C9" s="3"/>
      <c r="D9" s="9"/>
      <c r="E9" s="4" t="s">
        <v>15</v>
      </c>
      <c r="F9" s="4" t="s">
        <v>4</v>
      </c>
    </row>
    <row r="10" spans="1:6" x14ac:dyDescent="0.25">
      <c r="A10" s="1"/>
      <c r="C10" s="4" t="s">
        <v>3</v>
      </c>
      <c r="D10" s="8">
        <f>SUM(D2:D9)</f>
        <v>0.42180555555555543</v>
      </c>
      <c r="E10" s="13">
        <f>D10*F10*24</f>
        <v>253.08333333333326</v>
      </c>
      <c r="F10" s="5">
        <f>BondingArtifact!F58</f>
        <v>25</v>
      </c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8B5C-9F57-4F44-944A-C856392345ED}">
  <dimension ref="A1:F20"/>
  <sheetViews>
    <sheetView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1" max="1" width="10.7109375" bestFit="1" customWidth="1"/>
    <col min="4" max="4" width="9.140625" customWidth="1"/>
    <col min="10" max="10" width="11.57031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6" x14ac:dyDescent="0.25">
      <c r="A2" s="1">
        <v>45308</v>
      </c>
      <c r="B2" s="3">
        <v>0.79449074074074078</v>
      </c>
      <c r="C2" s="3">
        <v>0.82138888888888884</v>
      </c>
      <c r="D2" s="9">
        <f>IF(OR(ISBLANK(C2), ISBLANK(B2)), TIME(0, 15, 0), (C2 - B2) + TIME(0, 15, 0))</f>
        <v>3.7314814814814724E-2</v>
      </c>
    </row>
    <row r="3" spans="1:6" x14ac:dyDescent="0.25">
      <c r="A3" s="1">
        <v>45311</v>
      </c>
      <c r="B3" s="3">
        <v>0.68042824074074071</v>
      </c>
      <c r="C3" s="3">
        <v>0.77229166666666671</v>
      </c>
      <c r="D3" s="9">
        <f t="shared" ref="D3:D7" si="0">IF(OR(ISBLANK(C3), ISBLANK(B3)), TIME(0, 15, 0), (C3 - B3) + TIME(0, 15, 0))</f>
        <v>0.10228009259259267</v>
      </c>
    </row>
    <row r="4" spans="1:6" x14ac:dyDescent="0.25">
      <c r="A4" s="1">
        <v>45312</v>
      </c>
      <c r="B4" s="3">
        <v>0.63273148148148151</v>
      </c>
      <c r="C4" s="3">
        <v>0.80996527777777783</v>
      </c>
      <c r="D4" s="9">
        <f t="shared" si="0"/>
        <v>0.18765046296296298</v>
      </c>
    </row>
    <row r="5" spans="1:6" x14ac:dyDescent="0.25">
      <c r="A5" s="1"/>
      <c r="B5" s="3">
        <v>0.97512731481481485</v>
      </c>
      <c r="C5" s="3"/>
      <c r="D5" s="9">
        <f t="shared" si="0"/>
        <v>1.0416666666666666E-2</v>
      </c>
    </row>
    <row r="6" spans="1:6" x14ac:dyDescent="0.25">
      <c r="A6" s="1">
        <v>45313</v>
      </c>
      <c r="B6" s="3">
        <v>5.4629629629629629E-3</v>
      </c>
      <c r="C6" s="3">
        <v>2.0023148148148148E-2</v>
      </c>
      <c r="D6" s="9">
        <f t="shared" si="0"/>
        <v>2.4976851851851851E-2</v>
      </c>
    </row>
    <row r="7" spans="1:6" x14ac:dyDescent="0.25">
      <c r="A7" s="1"/>
      <c r="B7" s="3">
        <v>0.64246527777777773</v>
      </c>
      <c r="C7" s="3">
        <v>0.66939814814814813</v>
      </c>
      <c r="D7" s="9">
        <f t="shared" si="0"/>
        <v>3.7349537037037063E-2</v>
      </c>
    </row>
    <row r="8" spans="1:6" x14ac:dyDescent="0.25">
      <c r="A8" s="6"/>
      <c r="B8" s="3"/>
      <c r="C8" s="3"/>
      <c r="D8" s="9"/>
      <c r="F8" s="4" t="s">
        <v>4</v>
      </c>
    </row>
    <row r="9" spans="1:6" x14ac:dyDescent="0.25">
      <c r="A9" s="1"/>
      <c r="C9" s="4" t="s">
        <v>3</v>
      </c>
      <c r="D9" s="8">
        <f>SUM(D2:D8)</f>
        <v>0.39998842592592598</v>
      </c>
      <c r="E9" s="13">
        <f>D9*F9*24</f>
        <v>239.99305555555557</v>
      </c>
      <c r="F9" s="5">
        <f>BondingArtifact!F58</f>
        <v>25</v>
      </c>
    </row>
    <row r="10" spans="1:6" x14ac:dyDescent="0.25">
      <c r="A10" s="1"/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E6DF-DFD0-4C9A-BCAB-E389BB6DB32A}">
  <dimension ref="A1:F29"/>
  <sheetViews>
    <sheetView workbookViewId="0">
      <pane ySplit="1" topLeftCell="A2" activePane="bottomLeft" state="frozen"/>
      <selection pane="bottomLeft" activeCell="F18" sqref="F18"/>
    </sheetView>
  </sheetViews>
  <sheetFormatPr defaultRowHeight="15" x14ac:dyDescent="0.25"/>
  <cols>
    <col min="1" max="1" width="10.7109375" bestFit="1" customWidth="1"/>
    <col min="4" max="4" width="9.140625" customWidth="1"/>
    <col min="10" max="10" width="11.5703125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4" x14ac:dyDescent="0.25">
      <c r="A2" s="6">
        <v>45109</v>
      </c>
      <c r="B2" s="3">
        <v>0.89128472222222221</v>
      </c>
      <c r="C2" s="3">
        <v>0.90864583333333337</v>
      </c>
      <c r="D2" s="9">
        <f>IF(OR(ISBLANK(C2), ISBLANK(B2)), TIME(0, 15, 0), (C2 - B2) + TIME(0, 15, 0))</f>
        <v>2.7777777777777825E-2</v>
      </c>
    </row>
    <row r="3" spans="1:4" x14ac:dyDescent="0.25">
      <c r="A3" s="1">
        <v>45397</v>
      </c>
      <c r="B3" s="3">
        <v>0.36681712962962965</v>
      </c>
      <c r="C3" s="3">
        <v>0.37663194444444442</v>
      </c>
      <c r="D3" s="9">
        <f>IF(OR(ISBLANK(C3), ISBLANK(B3)), TIME(0, 15, 0), (C3 - B3) + TIME(0, 15, 0))</f>
        <v>2.0231481481481441E-2</v>
      </c>
    </row>
    <row r="4" spans="1:4" x14ac:dyDescent="0.25">
      <c r="A4" s="1"/>
      <c r="B4" s="3">
        <v>0.50656250000000003</v>
      </c>
      <c r="C4" s="3">
        <v>0.54002314814814811</v>
      </c>
      <c r="D4" s="9">
        <f t="shared" ref="D4:D16" si="0">IF(OR(ISBLANK(C4), ISBLANK(B4)), TIME(0, 15, 0), (C4 - B4) + TIME(0, 15, 0))</f>
        <v>4.3877314814814751E-2</v>
      </c>
    </row>
    <row r="5" spans="1:4" x14ac:dyDescent="0.25">
      <c r="A5" s="1"/>
      <c r="B5" s="3">
        <v>0.66620370370370374</v>
      </c>
      <c r="C5" s="3">
        <v>0.78523148148148147</v>
      </c>
      <c r="D5" s="9">
        <f t="shared" si="0"/>
        <v>0.12944444444444439</v>
      </c>
    </row>
    <row r="6" spans="1:4" x14ac:dyDescent="0.25">
      <c r="A6" s="1">
        <v>45398</v>
      </c>
      <c r="B6" s="3">
        <v>0.66712962962962963</v>
      </c>
      <c r="C6" s="3">
        <v>0.74770833333333331</v>
      </c>
      <c r="D6" s="9">
        <f t="shared" si="0"/>
        <v>9.0995370370370351E-2</v>
      </c>
    </row>
    <row r="7" spans="1:4" x14ac:dyDescent="0.25">
      <c r="A7" s="1">
        <v>45435</v>
      </c>
      <c r="B7" s="3">
        <v>0.75942129629629629</v>
      </c>
      <c r="C7" s="3">
        <v>0.87722222222222224</v>
      </c>
      <c r="D7" s="9">
        <f t="shared" si="0"/>
        <v>0.12821759259259261</v>
      </c>
    </row>
    <row r="8" spans="1:4" x14ac:dyDescent="0.25">
      <c r="A8" s="1">
        <v>45436</v>
      </c>
      <c r="B8" s="3">
        <v>0.79776620370370366</v>
      </c>
      <c r="C8" s="3">
        <v>0.82319444444444445</v>
      </c>
      <c r="D8" s="9">
        <f t="shared" si="0"/>
        <v>3.5844907407407457E-2</v>
      </c>
    </row>
    <row r="9" spans="1:4" x14ac:dyDescent="0.25">
      <c r="A9" s="1">
        <v>45438</v>
      </c>
      <c r="B9" s="3">
        <v>0.51246527777777773</v>
      </c>
      <c r="C9" s="3">
        <v>0.56658564814814816</v>
      </c>
      <c r="D9" s="9">
        <f t="shared" si="0"/>
        <v>6.4537037037037101E-2</v>
      </c>
    </row>
    <row r="10" spans="1:4" x14ac:dyDescent="0.25">
      <c r="A10" s="1">
        <v>45439</v>
      </c>
      <c r="B10" s="3">
        <v>0.66597222222222219</v>
      </c>
      <c r="C10" s="3">
        <v>0.68151620370370369</v>
      </c>
      <c r="D10" s="9">
        <f t="shared" si="0"/>
        <v>2.596064814814817E-2</v>
      </c>
    </row>
    <row r="11" spans="1:4" x14ac:dyDescent="0.25">
      <c r="A11" s="1">
        <v>45440</v>
      </c>
      <c r="B11" s="3">
        <v>0.49712962962962964</v>
      </c>
      <c r="C11" s="3">
        <v>0.63003472222222223</v>
      </c>
      <c r="D11" s="9">
        <f t="shared" si="0"/>
        <v>0.14332175925925925</v>
      </c>
    </row>
    <row r="12" spans="1:4" x14ac:dyDescent="0.25">
      <c r="A12" s="1">
        <v>45441</v>
      </c>
      <c r="B12" s="3">
        <v>0.58101851851851849</v>
      </c>
      <c r="C12" s="3">
        <v>0.69393518518518515</v>
      </c>
      <c r="D12" s="9">
        <f t="shared" si="0"/>
        <v>0.12333333333333334</v>
      </c>
    </row>
    <row r="13" spans="1:4" x14ac:dyDescent="0.25">
      <c r="A13" s="1">
        <v>45442</v>
      </c>
      <c r="B13" s="3">
        <v>0.6065625</v>
      </c>
      <c r="C13" s="3">
        <v>0.67792824074074076</v>
      </c>
      <c r="D13" s="9">
        <f t="shared" si="0"/>
        <v>8.1782407407407429E-2</v>
      </c>
    </row>
    <row r="14" spans="1:4" x14ac:dyDescent="0.25">
      <c r="A14" s="1"/>
      <c r="B14" s="3">
        <v>0.87549768518518523</v>
      </c>
      <c r="C14" s="3"/>
      <c r="D14" s="9">
        <f t="shared" si="0"/>
        <v>1.0416666666666666E-2</v>
      </c>
    </row>
    <row r="15" spans="1:4" x14ac:dyDescent="0.25">
      <c r="A15" s="1">
        <v>45445</v>
      </c>
      <c r="B15" s="3">
        <v>0.67243055555555553</v>
      </c>
      <c r="C15" s="3">
        <v>0.69260416666666669</v>
      </c>
      <c r="D15" s="9">
        <f t="shared" si="0"/>
        <v>3.059027777777782E-2</v>
      </c>
    </row>
    <row r="16" spans="1:4" x14ac:dyDescent="0.25">
      <c r="A16" s="1"/>
      <c r="B16" s="3">
        <v>0.81457175925925929</v>
      </c>
      <c r="C16" s="3">
        <v>0.83497685185185189</v>
      </c>
      <c r="D16" s="9">
        <f t="shared" si="0"/>
        <v>3.0821759259259264E-2</v>
      </c>
    </row>
    <row r="17" spans="1:6" x14ac:dyDescent="0.25">
      <c r="A17" s="6"/>
      <c r="B17" s="3"/>
      <c r="C17" s="3"/>
      <c r="D17" s="9"/>
      <c r="F17" s="4" t="s">
        <v>4</v>
      </c>
    </row>
    <row r="18" spans="1:6" x14ac:dyDescent="0.25">
      <c r="A18" s="1"/>
      <c r="C18" s="4" t="s">
        <v>3</v>
      </c>
      <c r="D18" s="8">
        <f>SUM(D2:D17)</f>
        <v>0.98715277777777766</v>
      </c>
      <c r="E18" s="13">
        <f>D18*F18*24</f>
        <v>592.29166666666663</v>
      </c>
      <c r="F18" s="5">
        <f>BondingArtifact!F58</f>
        <v>25</v>
      </c>
    </row>
    <row r="19" spans="1:6" x14ac:dyDescent="0.25">
      <c r="A19" s="1"/>
    </row>
    <row r="20" spans="1:6" x14ac:dyDescent="0.25">
      <c r="A20" s="1"/>
    </row>
    <row r="21" spans="1:6" x14ac:dyDescent="0.25">
      <c r="A21" s="1"/>
    </row>
    <row r="22" spans="1:6" x14ac:dyDescent="0.25">
      <c r="A22" s="1"/>
    </row>
    <row r="23" spans="1:6" x14ac:dyDescent="0.25">
      <c r="A23" s="1"/>
    </row>
    <row r="24" spans="1:6" x14ac:dyDescent="0.25">
      <c r="A24" s="1"/>
    </row>
    <row r="25" spans="1:6" x14ac:dyDescent="0.25">
      <c r="A25" s="1"/>
    </row>
    <row r="26" spans="1:6" x14ac:dyDescent="0.25">
      <c r="A26" s="1"/>
    </row>
    <row r="27" spans="1:6" x14ac:dyDescent="0.25">
      <c r="A27" s="1"/>
    </row>
    <row r="28" spans="1:6" x14ac:dyDescent="0.25">
      <c r="A28" s="1"/>
    </row>
    <row r="29" spans="1:6" x14ac:dyDescent="0.25">
      <c r="A2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95A4-754B-47DE-AAEC-FE9A68B08FAB}">
  <dimension ref="A1:F21"/>
  <sheetViews>
    <sheetView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10.7109375" bestFit="1" customWidth="1"/>
    <col min="4" max="4" width="9.140625" customWidth="1"/>
    <col min="10" max="10" width="11.57031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6" x14ac:dyDescent="0.25">
      <c r="A2" s="6">
        <v>45109</v>
      </c>
      <c r="B2" s="3">
        <v>0.89128472222222221</v>
      </c>
      <c r="C2" s="3">
        <v>0.90864583333333337</v>
      </c>
      <c r="D2" s="9">
        <f>IF(OR(ISBLANK(C2), ISBLANK(B2)), TIME(0, 15, 0), (C2 - B2) + TIME(0, 15, 0))</f>
        <v>2.7777777777777825E-2</v>
      </c>
    </row>
    <row r="3" spans="1:6" x14ac:dyDescent="0.25">
      <c r="A3" s="1">
        <v>45375</v>
      </c>
      <c r="B3" s="3">
        <v>0.66831018518518515</v>
      </c>
      <c r="C3" s="3">
        <v>0.71884259259259264</v>
      </c>
      <c r="D3" s="9">
        <f>IF(OR(ISBLANK(C3), ISBLANK(B3)), TIME(0, 15, 0), (C3 - B3) + TIME(0, 15, 0))</f>
        <v>6.0949074074074162E-2</v>
      </c>
    </row>
    <row r="4" spans="1:6" x14ac:dyDescent="0.25">
      <c r="A4" s="1"/>
      <c r="B4" s="3">
        <v>0.79424768518518518</v>
      </c>
      <c r="C4" s="3">
        <v>0.80334490740740738</v>
      </c>
      <c r="D4" s="9">
        <f>IF(OR(ISBLANK(C4), ISBLANK(B4)), TIME(0, 15, 0), (C4 - B4) + TIME(0, 15, 0))</f>
        <v>1.9513888888888865E-2</v>
      </c>
    </row>
    <row r="5" spans="1:6" x14ac:dyDescent="0.25">
      <c r="A5" s="1">
        <v>45376</v>
      </c>
      <c r="B5" s="3">
        <v>0.80671296296296291</v>
      </c>
      <c r="C5" s="3"/>
      <c r="D5" s="9">
        <f t="shared" ref="D5:D8" si="0">IF(OR(ISBLANK(C5), ISBLANK(B5)), TIME(0, 15, 0), (C5 - B5) + TIME(0, 15, 0))</f>
        <v>1.0416666666666666E-2</v>
      </c>
    </row>
    <row r="6" spans="1:6" x14ac:dyDescent="0.25">
      <c r="A6" s="1">
        <v>45377</v>
      </c>
      <c r="B6" s="3">
        <v>0.66427083333333337</v>
      </c>
      <c r="C6" s="3"/>
      <c r="D6" s="9">
        <f t="shared" si="0"/>
        <v>1.0416666666666666E-2</v>
      </c>
    </row>
    <row r="7" spans="1:6" x14ac:dyDescent="0.25">
      <c r="A7" s="1">
        <v>45383</v>
      </c>
      <c r="B7" s="3">
        <v>0.50148148148148153</v>
      </c>
      <c r="C7" s="3">
        <v>0.7302777777777778</v>
      </c>
      <c r="D7" s="9">
        <f t="shared" si="0"/>
        <v>0.23921296296296293</v>
      </c>
    </row>
    <row r="8" spans="1:6" x14ac:dyDescent="0.25">
      <c r="A8" s="1">
        <v>45384</v>
      </c>
      <c r="B8" s="3">
        <v>0.53604166666666664</v>
      </c>
      <c r="C8" s="3"/>
      <c r="D8" s="9">
        <f t="shared" si="0"/>
        <v>1.0416666666666666E-2</v>
      </c>
    </row>
    <row r="9" spans="1:6" x14ac:dyDescent="0.25">
      <c r="A9" s="6"/>
      <c r="B9" s="3"/>
      <c r="C9" s="3"/>
      <c r="D9" s="9"/>
      <c r="F9" s="4" t="s">
        <v>4</v>
      </c>
    </row>
    <row r="10" spans="1:6" x14ac:dyDescent="0.25">
      <c r="A10" s="1"/>
      <c r="C10" s="4" t="s">
        <v>3</v>
      </c>
      <c r="D10" s="8">
        <f>SUM(D2:D9)</f>
        <v>0.37870370370370382</v>
      </c>
      <c r="E10" s="13">
        <f>D10*F10*24</f>
        <v>227.22222222222229</v>
      </c>
      <c r="F10" s="5">
        <f>BondingArtifact!F58</f>
        <v>25</v>
      </c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DBF5-F7B8-4564-B892-70212D82C5D8}">
  <dimension ref="A1:F35"/>
  <sheetViews>
    <sheetView workbookViewId="0">
      <pane ySplit="1" topLeftCell="A2" activePane="bottomLeft" state="frozen"/>
      <selection pane="bottomLeft" activeCell="F24" sqref="F24"/>
    </sheetView>
  </sheetViews>
  <sheetFormatPr defaultRowHeight="15" x14ac:dyDescent="0.25"/>
  <cols>
    <col min="1" max="1" width="10.7109375" bestFit="1" customWidth="1"/>
    <col min="4" max="4" width="9.140625" customWidth="1"/>
    <col min="10" max="10" width="11.5703125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4" x14ac:dyDescent="0.25">
      <c r="A2" s="1">
        <v>45525</v>
      </c>
      <c r="B2" s="3">
        <v>0.55399305555555556</v>
      </c>
      <c r="C2" s="3">
        <v>0.6368287037037037</v>
      </c>
      <c r="D2" s="9">
        <f>IF(OR(ISBLANK(C2), ISBLANK(B2)), TIME(0, 15, 0), (C2 - B2) + TIME(0, 15, 0))</f>
        <v>9.3252314814814816E-2</v>
      </c>
    </row>
    <row r="3" spans="1:4" x14ac:dyDescent="0.25">
      <c r="A3" s="1">
        <v>45528</v>
      </c>
      <c r="B3" s="3">
        <v>0.6371296296296296</v>
      </c>
      <c r="C3" s="3"/>
      <c r="D3" s="9">
        <f t="shared" ref="D3:D22" si="0">IF(OR(ISBLANK(C3), ISBLANK(B3)), TIME(0, 15, 0), (C3 - B3) + TIME(0, 15, 0))</f>
        <v>1.0416666666666666E-2</v>
      </c>
    </row>
    <row r="4" spans="1:4" x14ac:dyDescent="0.25">
      <c r="A4" s="1">
        <v>45537</v>
      </c>
      <c r="B4" s="3">
        <v>0.61453703703703699</v>
      </c>
      <c r="C4" s="3">
        <v>0.62483796296296301</v>
      </c>
      <c r="D4" s="9">
        <f t="shared" si="0"/>
        <v>2.0717592592592683E-2</v>
      </c>
    </row>
    <row r="5" spans="1:4" x14ac:dyDescent="0.25">
      <c r="A5" s="1">
        <v>45538</v>
      </c>
      <c r="B5" s="3">
        <v>0.70847222222222217</v>
      </c>
      <c r="C5" s="3">
        <v>0.78107638888888886</v>
      </c>
      <c r="D5" s="9">
        <f t="shared" si="0"/>
        <v>8.3020833333333363E-2</v>
      </c>
    </row>
    <row r="6" spans="1:4" x14ac:dyDescent="0.25">
      <c r="A6" s="1">
        <v>45539</v>
      </c>
      <c r="B6" s="3">
        <v>0.46394675925925927</v>
      </c>
      <c r="C6" s="3">
        <v>0.52133101851851849</v>
      </c>
      <c r="D6" s="9">
        <f t="shared" si="0"/>
        <v>6.780092592592589E-2</v>
      </c>
    </row>
    <row r="7" spans="1:4" x14ac:dyDescent="0.25">
      <c r="A7" s="1">
        <v>45617</v>
      </c>
      <c r="B7" s="3">
        <v>0.63659722222222226</v>
      </c>
      <c r="C7" s="3">
        <v>0.73767361111111107</v>
      </c>
      <c r="D7" s="9">
        <f t="shared" si="0"/>
        <v>0.11149305555555548</v>
      </c>
    </row>
    <row r="8" spans="1:4" x14ac:dyDescent="0.25">
      <c r="A8" s="1">
        <v>45618</v>
      </c>
      <c r="B8" s="3">
        <v>0.65877314814814814</v>
      </c>
      <c r="C8" s="3">
        <v>0.76740740740740743</v>
      </c>
      <c r="D8" s="9">
        <f t="shared" si="0"/>
        <v>0.11905092592592596</v>
      </c>
    </row>
    <row r="9" spans="1:4" x14ac:dyDescent="0.25">
      <c r="A9" s="1">
        <v>45621</v>
      </c>
      <c r="B9" s="3">
        <v>0.41707175925925927</v>
      </c>
      <c r="C9" s="3">
        <v>0.64979166666666666</v>
      </c>
      <c r="D9" s="9">
        <f t="shared" si="0"/>
        <v>0.24313657407407405</v>
      </c>
    </row>
    <row r="10" spans="1:4" x14ac:dyDescent="0.25">
      <c r="A10" s="1">
        <v>45623</v>
      </c>
      <c r="B10" s="3">
        <v>0.48375000000000001</v>
      </c>
      <c r="C10" s="3">
        <v>0.7583333333333333</v>
      </c>
      <c r="D10" s="9">
        <f t="shared" si="0"/>
        <v>0.28499999999999998</v>
      </c>
    </row>
    <row r="11" spans="1:4" x14ac:dyDescent="0.25">
      <c r="A11" s="1">
        <v>45625</v>
      </c>
      <c r="B11" s="3">
        <v>0.68148148148148147</v>
      </c>
      <c r="C11" s="3">
        <v>0.70579861111111108</v>
      </c>
      <c r="D11" s="9">
        <f t="shared" si="0"/>
        <v>3.4733796296296283E-2</v>
      </c>
    </row>
    <row r="12" spans="1:4" x14ac:dyDescent="0.25">
      <c r="A12" s="1">
        <v>45626</v>
      </c>
      <c r="B12" s="3">
        <v>0.52133101851851849</v>
      </c>
      <c r="C12" s="3">
        <v>0.61843749999999997</v>
      </c>
      <c r="D12" s="9">
        <f t="shared" si="0"/>
        <v>0.10752314814814816</v>
      </c>
    </row>
    <row r="13" spans="1:4" x14ac:dyDescent="0.25">
      <c r="A13" s="1">
        <v>45627</v>
      </c>
      <c r="B13" s="3">
        <v>0.47666666666666668</v>
      </c>
      <c r="C13" s="3">
        <v>0.5681018518518518</v>
      </c>
      <c r="D13" s="9">
        <f t="shared" si="0"/>
        <v>0.10185185185185179</v>
      </c>
    </row>
    <row r="14" spans="1:4" x14ac:dyDescent="0.25">
      <c r="A14" s="1"/>
      <c r="B14" s="3">
        <v>0.68945601851851857</v>
      </c>
      <c r="C14" s="3">
        <v>0.71030092592592597</v>
      </c>
      <c r="D14" s="9">
        <f t="shared" si="0"/>
        <v>3.1261574074074074E-2</v>
      </c>
    </row>
    <row r="15" spans="1:4" x14ac:dyDescent="0.25">
      <c r="A15" s="1">
        <v>45628</v>
      </c>
      <c r="B15" s="3">
        <v>5.5671296296296293E-3</v>
      </c>
      <c r="C15" s="3"/>
      <c r="D15" s="9">
        <f t="shared" si="0"/>
        <v>1.0416666666666666E-2</v>
      </c>
    </row>
    <row r="16" spans="1:4" x14ac:dyDescent="0.25">
      <c r="A16" s="1"/>
      <c r="B16" s="3">
        <v>0.72395833333333337</v>
      </c>
      <c r="C16" s="3"/>
      <c r="D16" s="9">
        <f t="shared" si="0"/>
        <v>1.0416666666666666E-2</v>
      </c>
    </row>
    <row r="17" spans="1:6" x14ac:dyDescent="0.25">
      <c r="A17" s="1">
        <v>45629</v>
      </c>
      <c r="B17" s="3">
        <v>0.57905092592592589</v>
      </c>
      <c r="C17" s="3">
        <v>0.62135416666666665</v>
      </c>
      <c r="D17" s="9">
        <f t="shared" si="0"/>
        <v>5.2719907407407431E-2</v>
      </c>
    </row>
    <row r="18" spans="1:6" x14ac:dyDescent="0.25">
      <c r="A18" s="1">
        <v>45630</v>
      </c>
      <c r="B18" s="3">
        <v>0.42961805555555554</v>
      </c>
      <c r="C18" s="3"/>
      <c r="D18" s="9">
        <f t="shared" si="0"/>
        <v>1.0416666666666666E-2</v>
      </c>
    </row>
    <row r="19" spans="1:6" x14ac:dyDescent="0.25">
      <c r="A19" s="1"/>
      <c r="B19" s="3">
        <v>0.46212962962962961</v>
      </c>
      <c r="C19" s="3">
        <v>0.54112268518518514</v>
      </c>
      <c r="D19" s="9">
        <f t="shared" si="0"/>
        <v>8.9409722222222196E-2</v>
      </c>
    </row>
    <row r="20" spans="1:6" x14ac:dyDescent="0.25">
      <c r="A20" s="1"/>
      <c r="B20" s="3">
        <v>0.65071759259259254</v>
      </c>
      <c r="C20" s="3">
        <v>0.74111111111111116</v>
      </c>
      <c r="D20" s="9">
        <f t="shared" si="0"/>
        <v>0.10081018518518529</v>
      </c>
    </row>
    <row r="21" spans="1:6" x14ac:dyDescent="0.25">
      <c r="A21" s="1">
        <v>45640</v>
      </c>
      <c r="B21" s="3">
        <v>0.76853009259259264</v>
      </c>
      <c r="C21" s="3"/>
      <c r="D21" s="9">
        <f t="shared" si="0"/>
        <v>1.0416666666666666E-2</v>
      </c>
    </row>
    <row r="22" spans="1:6" x14ac:dyDescent="0.25">
      <c r="A22" s="1">
        <v>45642</v>
      </c>
      <c r="B22" s="3">
        <v>0.65574074074074074</v>
      </c>
      <c r="C22" s="3"/>
      <c r="D22" s="9">
        <f t="shared" si="0"/>
        <v>1.0416666666666666E-2</v>
      </c>
    </row>
    <row r="23" spans="1:6" x14ac:dyDescent="0.25">
      <c r="A23" s="6"/>
      <c r="B23" s="3"/>
      <c r="C23" s="3"/>
      <c r="D23" s="9"/>
      <c r="F23" s="4" t="s">
        <v>4</v>
      </c>
    </row>
    <row r="24" spans="1:6" x14ac:dyDescent="0.25">
      <c r="A24" s="1"/>
      <c r="C24" s="4" t="s">
        <v>3</v>
      </c>
      <c r="D24" s="8">
        <f>SUM(D2:D23)</f>
        <v>1.6042824074074078</v>
      </c>
      <c r="E24" s="13">
        <f>D24*F24*24</f>
        <v>962.5694444444448</v>
      </c>
      <c r="F24" s="5">
        <f>BondingArtifact!F58</f>
        <v>25</v>
      </c>
    </row>
    <row r="25" spans="1:6" x14ac:dyDescent="0.25">
      <c r="A25" s="1"/>
    </row>
    <row r="26" spans="1:6" x14ac:dyDescent="0.25">
      <c r="A26" s="1"/>
    </row>
    <row r="27" spans="1:6" x14ac:dyDescent="0.25">
      <c r="A27" s="1"/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x14ac:dyDescent="0.25">
      <c r="A31" s="1"/>
    </row>
    <row r="32" spans="1: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331E-2AFA-48D8-B0B4-41C0DC62E6F4}">
  <dimension ref="A1:F18"/>
  <sheetViews>
    <sheetView workbookViewId="0">
      <selection activeCell="F18" sqref="F18"/>
    </sheetView>
  </sheetViews>
  <sheetFormatPr defaultRowHeight="15" x14ac:dyDescent="0.25"/>
  <cols>
    <col min="1" max="1" width="10.7109375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4" x14ac:dyDescent="0.25">
      <c r="A2" s="1">
        <v>45525</v>
      </c>
      <c r="B2" s="3">
        <v>0.55399305555555556</v>
      </c>
      <c r="C2" s="3">
        <v>0.6368287037037037</v>
      </c>
      <c r="D2" s="9">
        <f>IF(OR(ISBLANK(C2), ISBLANK(B2)), TIME(0, 15, 0), (C2 - B2) + TIME(0, 15, 0))</f>
        <v>9.3252314814814816E-2</v>
      </c>
    </row>
    <row r="3" spans="1:4" x14ac:dyDescent="0.25">
      <c r="A3" s="1">
        <v>45631</v>
      </c>
      <c r="B3" s="3">
        <v>0.60328703703703701</v>
      </c>
      <c r="C3" s="3">
        <v>0.69283564814814813</v>
      </c>
      <c r="D3" s="9">
        <f t="shared" ref="D3:D16" si="0">IF(OR(ISBLANK(C3), ISBLANK(B3)), TIME(0, 15, 0), (C3 - B3) + TIME(0, 15, 0))</f>
        <v>9.9965277777777792E-2</v>
      </c>
    </row>
    <row r="4" spans="1:4" x14ac:dyDescent="0.25">
      <c r="A4" s="1">
        <v>45632</v>
      </c>
      <c r="B4" s="3">
        <v>0.63262731481481482</v>
      </c>
      <c r="C4" s="3">
        <v>0.6970601851851852</v>
      </c>
      <c r="D4" s="9">
        <f t="shared" si="0"/>
        <v>7.4849537037037048E-2</v>
      </c>
    </row>
    <row r="5" spans="1:4" x14ac:dyDescent="0.25">
      <c r="A5" s="1">
        <v>45633</v>
      </c>
      <c r="B5" s="3">
        <v>0.4939236111111111</v>
      </c>
      <c r="C5" s="3">
        <v>0.71858796296296301</v>
      </c>
      <c r="D5" s="9">
        <f t="shared" si="0"/>
        <v>0.23508101851851856</v>
      </c>
    </row>
    <row r="6" spans="1:4" x14ac:dyDescent="0.25">
      <c r="A6" s="1">
        <v>45634</v>
      </c>
      <c r="B6" s="3">
        <v>0.6781018518518519</v>
      </c>
      <c r="C6" s="3">
        <v>0.78537037037037039</v>
      </c>
      <c r="D6" s="9">
        <f t="shared" si="0"/>
        <v>0.11768518518518516</v>
      </c>
    </row>
    <row r="7" spans="1:4" x14ac:dyDescent="0.25">
      <c r="A7" s="1">
        <v>45635</v>
      </c>
      <c r="B7" s="3">
        <v>0.27987268518518521</v>
      </c>
      <c r="C7" s="3">
        <v>0.60192129629629632</v>
      </c>
      <c r="D7" s="9">
        <f t="shared" si="0"/>
        <v>0.33246527777777779</v>
      </c>
    </row>
    <row r="8" spans="1:4" x14ac:dyDescent="0.25">
      <c r="A8" s="1">
        <v>45636</v>
      </c>
      <c r="B8" s="3">
        <v>0.65052083333333333</v>
      </c>
      <c r="D8" s="9">
        <f t="shared" si="0"/>
        <v>1.0416666666666666E-2</v>
      </c>
    </row>
    <row r="9" spans="1:4" x14ac:dyDescent="0.25">
      <c r="A9" s="1"/>
      <c r="B9" s="3">
        <v>0.70851851851851855</v>
      </c>
      <c r="C9" s="3">
        <v>0.7625925925925926</v>
      </c>
      <c r="D9" s="9">
        <f t="shared" si="0"/>
        <v>6.4490740740740723E-2</v>
      </c>
    </row>
    <row r="10" spans="1:4" x14ac:dyDescent="0.25">
      <c r="A10" s="1">
        <v>45637</v>
      </c>
      <c r="B10" s="3">
        <v>0.56656249999999997</v>
      </c>
      <c r="C10" s="3">
        <v>0.7432523148148148</v>
      </c>
      <c r="D10" s="9">
        <f t="shared" si="0"/>
        <v>0.18710648148148148</v>
      </c>
    </row>
    <row r="11" spans="1:4" x14ac:dyDescent="0.25">
      <c r="A11" s="1">
        <v>45639</v>
      </c>
      <c r="B11" s="3">
        <v>0.59848379629629633</v>
      </c>
      <c r="C11" s="3">
        <v>0.74065972222222221</v>
      </c>
      <c r="D11" s="9">
        <f t="shared" si="0"/>
        <v>0.15259259259259253</v>
      </c>
    </row>
    <row r="12" spans="1:4" x14ac:dyDescent="0.25">
      <c r="A12" s="1">
        <v>45640</v>
      </c>
      <c r="B12" s="3">
        <v>0.66054398148148152</v>
      </c>
      <c r="C12" s="3">
        <v>0.80281250000000004</v>
      </c>
      <c r="D12" s="9">
        <f t="shared" si="0"/>
        <v>0.15268518518518517</v>
      </c>
    </row>
    <row r="13" spans="1:4" x14ac:dyDescent="0.25">
      <c r="A13" s="1">
        <v>45641</v>
      </c>
      <c r="B13" s="3">
        <v>0.40714120370370371</v>
      </c>
      <c r="C13" s="3">
        <v>0.49983796296296296</v>
      </c>
      <c r="D13" s="9">
        <f t="shared" si="0"/>
        <v>0.10311342592592591</v>
      </c>
    </row>
    <row r="14" spans="1:4" x14ac:dyDescent="0.25">
      <c r="A14" s="1"/>
      <c r="B14" s="3">
        <v>0.59653935185185181</v>
      </c>
      <c r="D14" s="9">
        <f t="shared" si="0"/>
        <v>1.0416666666666666E-2</v>
      </c>
    </row>
    <row r="15" spans="1:4" x14ac:dyDescent="0.25">
      <c r="A15" s="1"/>
      <c r="B15" s="3">
        <v>0.67656249999999996</v>
      </c>
      <c r="C15" s="3">
        <v>0.76092592592592589</v>
      </c>
      <c r="D15" s="9">
        <f t="shared" si="0"/>
        <v>9.478009259259261E-2</v>
      </c>
    </row>
    <row r="16" spans="1:4" x14ac:dyDescent="0.25">
      <c r="A16" s="1">
        <v>45642</v>
      </c>
      <c r="B16" s="3">
        <v>0.4462962962962963</v>
      </c>
      <c r="D16" s="9">
        <f t="shared" si="0"/>
        <v>1.0416666666666666E-2</v>
      </c>
    </row>
    <row r="17" spans="1:6" x14ac:dyDescent="0.25">
      <c r="A17" s="6"/>
      <c r="B17" s="3"/>
      <c r="C17" s="3"/>
      <c r="D17" s="9"/>
      <c r="F17" s="4" t="s">
        <v>4</v>
      </c>
    </row>
    <row r="18" spans="1:6" x14ac:dyDescent="0.25">
      <c r="A18" s="1"/>
      <c r="C18" s="4" t="s">
        <v>3</v>
      </c>
      <c r="D18" s="8">
        <f>SUM(D2:D17)</f>
        <v>1.7393171296296297</v>
      </c>
      <c r="E18" s="13">
        <f>D18*F18*24</f>
        <v>1043.5902777777778</v>
      </c>
      <c r="F18" s="5">
        <f>BondingArtifact!F58</f>
        <v>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2605-C067-4A1A-9AC1-2606716C8054}">
  <dimension ref="A1:F20"/>
  <sheetViews>
    <sheetView workbookViewId="0">
      <selection activeCell="F20" sqref="F20"/>
    </sheetView>
  </sheetViews>
  <sheetFormatPr defaultRowHeight="15" x14ac:dyDescent="0.25"/>
  <cols>
    <col min="1" max="1" width="10.7109375" bestFit="1" customWidth="1"/>
    <col min="5" max="5" width="10.5703125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14</v>
      </c>
    </row>
    <row r="2" spans="1:4" x14ac:dyDescent="0.25">
      <c r="A2" s="1">
        <v>45525</v>
      </c>
      <c r="B2" s="3">
        <v>0.55399305555555556</v>
      </c>
      <c r="C2" s="3">
        <v>0.6368287037037037</v>
      </c>
      <c r="D2" s="9">
        <f>IF(OR(ISBLANK(C2), ISBLANK(B2)), TIME(0, 15, 0), (C2 - B2) + TIME(0, 15, 0))</f>
        <v>9.3252314814814816E-2</v>
      </c>
    </row>
    <row r="3" spans="1:4" x14ac:dyDescent="0.25">
      <c r="A3" s="1">
        <v>45642</v>
      </c>
      <c r="B3" s="3">
        <v>0.48152777777777778</v>
      </c>
      <c r="C3" s="3"/>
      <c r="D3" s="9">
        <f t="shared" ref="D3:D18" si="0">IF(OR(ISBLANK(C3), ISBLANK(B3)), TIME(0, 15, 0), (C3 - B3) + TIME(0, 15, 0))</f>
        <v>1.0416666666666666E-2</v>
      </c>
    </row>
    <row r="4" spans="1:4" x14ac:dyDescent="0.25">
      <c r="A4" s="1"/>
      <c r="B4" s="3">
        <v>0.54560185185185184</v>
      </c>
      <c r="C4" s="3">
        <v>0.64671296296296299</v>
      </c>
      <c r="D4" s="9">
        <f t="shared" si="0"/>
        <v>0.11152777777777782</v>
      </c>
    </row>
    <row r="5" spans="1:4" x14ac:dyDescent="0.25">
      <c r="A5" s="1">
        <v>45643</v>
      </c>
      <c r="B5" s="3">
        <v>0.62578703703703709</v>
      </c>
      <c r="C5" s="3">
        <v>0.71134259259259258</v>
      </c>
      <c r="D5" s="9">
        <f t="shared" si="0"/>
        <v>9.5972222222222167E-2</v>
      </c>
    </row>
    <row r="6" spans="1:4" x14ac:dyDescent="0.25">
      <c r="A6" s="1">
        <v>45644</v>
      </c>
      <c r="B6" s="3">
        <v>0.39035879629629627</v>
      </c>
      <c r="C6" s="3">
        <v>0.59515046296296292</v>
      </c>
      <c r="D6" s="9">
        <f t="shared" si="0"/>
        <v>0.21520833333333331</v>
      </c>
    </row>
    <row r="7" spans="1:4" x14ac:dyDescent="0.25">
      <c r="A7" s="1"/>
      <c r="B7" s="3">
        <v>0.67972222222222223</v>
      </c>
      <c r="C7" s="3">
        <v>0.73619212962962965</v>
      </c>
      <c r="D7" s="9">
        <f t="shared" si="0"/>
        <v>6.6886574074074098E-2</v>
      </c>
    </row>
    <row r="8" spans="1:4" x14ac:dyDescent="0.25">
      <c r="A8" s="1">
        <v>45645</v>
      </c>
      <c r="B8" s="3">
        <v>0.58714120370370371</v>
      </c>
      <c r="C8" s="3">
        <v>0.74174768518518519</v>
      </c>
      <c r="D8" s="9">
        <f t="shared" si="0"/>
        <v>0.16502314814814814</v>
      </c>
    </row>
    <row r="9" spans="1:4" x14ac:dyDescent="0.25">
      <c r="A9" s="1">
        <v>45646</v>
      </c>
      <c r="B9" s="3">
        <v>0.67481481481481487</v>
      </c>
      <c r="C9" s="3">
        <v>0.72326388888888893</v>
      </c>
      <c r="D9" s="9">
        <f t="shared" si="0"/>
        <v>5.8865740740740725E-2</v>
      </c>
    </row>
    <row r="10" spans="1:4" x14ac:dyDescent="0.25">
      <c r="A10" s="1">
        <v>45648</v>
      </c>
      <c r="B10" s="3">
        <v>0.60018518518518515</v>
      </c>
      <c r="C10" s="3">
        <v>0.78630787037037042</v>
      </c>
      <c r="D10" s="9">
        <f t="shared" si="0"/>
        <v>0.19653935185185192</v>
      </c>
    </row>
    <row r="11" spans="1:4" x14ac:dyDescent="0.25">
      <c r="A11" s="1">
        <v>45649</v>
      </c>
      <c r="B11" s="3">
        <v>0.59185185185185185</v>
      </c>
      <c r="C11" s="3">
        <v>0.82905092592592589</v>
      </c>
      <c r="D11" s="9">
        <f t="shared" si="0"/>
        <v>0.24761574074074069</v>
      </c>
    </row>
    <row r="12" spans="1:4" x14ac:dyDescent="0.25">
      <c r="A12" s="1">
        <v>45650</v>
      </c>
      <c r="B12" s="3">
        <v>0.5700925925925926</v>
      </c>
      <c r="C12" s="3">
        <v>0.6965972222222222</v>
      </c>
      <c r="D12" s="9">
        <f t="shared" si="0"/>
        <v>0.13692129629629626</v>
      </c>
    </row>
    <row r="13" spans="1:4" x14ac:dyDescent="0.25">
      <c r="A13" s="1">
        <v>45655</v>
      </c>
      <c r="B13" s="3">
        <v>0.57596064814814818</v>
      </c>
      <c r="C13" s="3">
        <v>0.65543981481481484</v>
      </c>
      <c r="D13" s="9">
        <f t="shared" si="0"/>
        <v>8.9895833333333328E-2</v>
      </c>
    </row>
    <row r="14" spans="1:4" x14ac:dyDescent="0.25">
      <c r="A14" s="1">
        <v>45656</v>
      </c>
      <c r="B14" s="3">
        <v>0.4475810185185185</v>
      </c>
      <c r="C14" s="3">
        <v>0.5360300925925926</v>
      </c>
      <c r="D14" s="9">
        <f t="shared" si="0"/>
        <v>9.8865740740740768E-2</v>
      </c>
    </row>
    <row r="15" spans="1:4" x14ac:dyDescent="0.25">
      <c r="A15" s="1"/>
      <c r="B15" s="3">
        <v>0.71531250000000002</v>
      </c>
      <c r="C15" s="3">
        <v>0.76059027777777777</v>
      </c>
      <c r="D15" s="9">
        <f t="shared" si="0"/>
        <v>5.5694444444444414E-2</v>
      </c>
    </row>
    <row r="16" spans="1:4" x14ac:dyDescent="0.25">
      <c r="A16" s="1">
        <v>45658</v>
      </c>
      <c r="B16" s="3">
        <v>0.52743055555555551</v>
      </c>
      <c r="C16" s="3">
        <v>0.73643518518518514</v>
      </c>
      <c r="D16" s="9">
        <f t="shared" si="0"/>
        <v>0.21942129629629628</v>
      </c>
    </row>
    <row r="17" spans="1:6" x14ac:dyDescent="0.25">
      <c r="A17" s="1">
        <v>45662</v>
      </c>
      <c r="B17" s="3">
        <v>0.71527777777777779</v>
      </c>
      <c r="C17" s="3"/>
      <c r="D17" s="9">
        <f t="shared" si="0"/>
        <v>1.0416666666666666E-2</v>
      </c>
    </row>
    <row r="18" spans="1:6" x14ac:dyDescent="0.25">
      <c r="A18" s="1">
        <v>45663</v>
      </c>
      <c r="B18" s="3">
        <v>0.5554513888888889</v>
      </c>
      <c r="C18" s="3">
        <v>0.66189814814814818</v>
      </c>
      <c r="D18" s="9">
        <f t="shared" si="0"/>
        <v>0.11686342592592595</v>
      </c>
    </row>
    <row r="19" spans="1:6" x14ac:dyDescent="0.25">
      <c r="A19" s="6"/>
      <c r="B19" s="3"/>
      <c r="C19" s="3"/>
      <c r="D19" s="9"/>
      <c r="F19" s="4" t="s">
        <v>4</v>
      </c>
    </row>
    <row r="20" spans="1:6" x14ac:dyDescent="0.25">
      <c r="A20" s="1"/>
      <c r="C20" s="4" t="s">
        <v>3</v>
      </c>
      <c r="D20" s="8">
        <f>SUM(D2:D19)</f>
        <v>1.9893865740740739</v>
      </c>
      <c r="E20" s="13">
        <f>D20*F20*24</f>
        <v>1193.6319444444443</v>
      </c>
      <c r="F20" s="5">
        <f>BondingArtifact!F58</f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BondingArtifact</vt:lpstr>
      <vt:lpstr>Pillow</vt:lpstr>
      <vt:lpstr>MOTDFrame</vt:lpstr>
      <vt:lpstr>knob</vt:lpstr>
      <vt:lpstr>gems</vt:lpstr>
      <vt:lpstr>gaslight</vt:lpstr>
      <vt:lpstr>ArtifactObsidian</vt:lpstr>
      <vt:lpstr>Obsidian1retopo</vt:lpstr>
      <vt:lpstr>Obsidian2etopo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2024-11-08T01:22:19Z</dcterms:created>
  <dcterms:modified xsi:type="dcterms:W3CDTF">2025-01-30T15:17:19Z</dcterms:modified>
</cp:coreProperties>
</file>